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ualbis/OneDrive/Tresor/Diamants-one/Esgpolys1/Hyfo/INP-Exilco/Excel/"/>
    </mc:Choice>
  </mc:AlternateContent>
  <xr:revisionPtr revIDLastSave="151" documentId="13_ncr:1_{EB3E23FC-6019-0E46-BD2C-D51A45A62F54}" xr6:coauthVersionLast="44" xr6:coauthVersionMax="44" xr10:uidLastSave="{41A5896E-3056-B845-9FE4-D91D9BD060CD}"/>
  <bookViews>
    <workbookView xWindow="14940" yWindow="3940" windowWidth="23400" windowHeight="17660" xr2:uid="{8B0A14A7-A8EE-6348-8976-C118B9848E82}"/>
  </bookViews>
  <sheets>
    <sheet name="Ne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" i="1" l="1"/>
  <c r="J10" i="1"/>
  <c r="J9" i="1"/>
  <c r="J8" i="1"/>
  <c r="J7" i="1"/>
  <c r="J6" i="1"/>
  <c r="J5" i="1"/>
  <c r="L12" i="1" l="1"/>
  <c r="N6" i="1"/>
  <c r="I5" i="1"/>
  <c r="G6" i="1"/>
  <c r="K10" i="1"/>
  <c r="K9" i="1"/>
  <c r="K8" i="1"/>
  <c r="K7" i="1"/>
  <c r="K6" i="1"/>
  <c r="K5" i="1"/>
  <c r="I7" i="1" l="1"/>
  <c r="I6" i="1"/>
  <c r="I10" i="1"/>
  <c r="E10" i="1"/>
  <c r="G10" i="1" s="1"/>
  <c r="E9" i="1"/>
  <c r="G9" i="1" s="1"/>
  <c r="E6" i="1"/>
  <c r="E5" i="1"/>
  <c r="E8" i="1"/>
  <c r="G8" i="1" s="1"/>
  <c r="E7" i="1"/>
  <c r="G7" i="1" s="1"/>
  <c r="I8" i="1"/>
  <c r="F5" i="1" l="1"/>
  <c r="H5" i="1"/>
  <c r="N5" i="1" s="1"/>
  <c r="G5" i="1"/>
  <c r="H10" i="1"/>
  <c r="L10" i="1" s="1"/>
  <c r="N10" i="1" s="1"/>
  <c r="O10" i="1"/>
  <c r="P10" i="1" s="1"/>
  <c r="F7" i="1"/>
  <c r="O7" i="1"/>
  <c r="P7" i="1" s="1"/>
  <c r="H8" i="1"/>
  <c r="L8" i="1" s="1"/>
  <c r="O8" i="1"/>
  <c r="P8" i="1" s="1"/>
  <c r="H6" i="1"/>
  <c r="L6" i="1" s="1"/>
  <c r="O6" i="1"/>
  <c r="P6" i="1" s="1"/>
  <c r="O5" i="1"/>
  <c r="P5" i="1" s="1"/>
  <c r="H9" i="1"/>
  <c r="L9" i="1" s="1"/>
  <c r="O9" i="1"/>
  <c r="P9" i="1" s="1"/>
  <c r="I9" i="1"/>
  <c r="F9" i="1"/>
  <c r="F10" i="1"/>
  <c r="M6" i="1"/>
  <c r="F6" i="1"/>
  <c r="H7" i="1"/>
  <c r="L7" i="1" s="1"/>
  <c r="F8" i="1"/>
  <c r="M10" i="1" l="1"/>
  <c r="M9" i="1"/>
  <c r="N9" i="1"/>
  <c r="M7" i="1"/>
  <c r="N7" i="1"/>
  <c r="M8" i="1"/>
  <c r="N8" i="1"/>
  <c r="M5" i="1"/>
</calcChain>
</file>

<file path=xl/sharedStrings.xml><?xml version="1.0" encoding="utf-8"?>
<sst xmlns="http://schemas.openxmlformats.org/spreadsheetml/2006/main" count="15" uniqueCount="14">
  <si>
    <t>Q</t>
  </si>
  <si>
    <t>V</t>
  </si>
  <si>
    <t>S0</t>
  </si>
  <si>
    <t>dZ</t>
  </si>
  <si>
    <t>f</t>
  </si>
  <si>
    <t>rapport</t>
  </si>
  <si>
    <t>eps*1000</t>
  </si>
  <si>
    <t>eps the *1000</t>
  </si>
  <si>
    <t>yc</t>
  </si>
  <si>
    <t>Fr</t>
  </si>
  <si>
    <t>Re/10^6</t>
  </si>
  <si>
    <t>y*100</t>
  </si>
  <si>
    <t>r the *1000</t>
  </si>
  <si>
    <t>r *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</si>
</sst>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"/>
    <numFmt numFmtId="167" formatCode="0.000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FA12-82B1-D64D-A9BA-80E0F789BA2B}">
  <dimension ref="B4:P12"/>
  <sheetViews>
    <sheetView tabSelected="1" topLeftCell="B1" workbookViewId="0">
      <selection activeCell="M4" sqref="M4:M5"/>
    </sheetView>
  </sheetViews>
  <sheetFormatPr baseColWidth="10" defaultRowHeight="16" x14ac:dyDescent="0.2"/>
  <cols>
    <col min="2" max="2" width="16" style="3" customWidth="1"/>
    <col min="3" max="3" width="10.83203125" style="2"/>
    <col min="4" max="4" width="10.83203125" style="4"/>
    <col min="5" max="5" width="10.83203125" style="1"/>
    <col min="6" max="6" width="10.83203125" style="2"/>
    <col min="7" max="7" width="13" style="1" customWidth="1"/>
    <col min="8" max="8" width="10.83203125" style="2"/>
    <col min="9" max="10" width="10.83203125" style="1"/>
    <col min="11" max="11" width="10.83203125" style="5"/>
    <col min="12" max="12" width="17" style="1" customWidth="1"/>
    <col min="13" max="14" width="10.83203125" style="1"/>
    <col min="16" max="16" width="10.83203125" style="1"/>
  </cols>
  <sheetData>
    <row r="4" spans="2:16" x14ac:dyDescent="0.2">
      <c r="B4" s="3" t="s">
        <v>2</v>
      </c>
      <c r="C4" s="2" t="s">
        <v>0</v>
      </c>
      <c r="D4" s="4" t="s">
        <v>11</v>
      </c>
      <c r="E4" s="1" t="s">
        <v>1</v>
      </c>
      <c r="F4" s="2" t="s">
        <v>3</v>
      </c>
      <c r="G4" s="1" t="s">
        <v>10</v>
      </c>
      <c r="H4" s="2" t="s">
        <v>4</v>
      </c>
      <c r="I4" s="1" t="s">
        <v>13</v>
      </c>
      <c r="J4" s="1" t="s">
        <v>12</v>
      </c>
      <c r="K4" s="5" t="s">
        <v>6</v>
      </c>
      <c r="L4" s="1" t="s">
        <v>7</v>
      </c>
      <c r="M4" s="1" t="s">
        <v>5</v>
      </c>
      <c r="N4" s="1" t="s">
        <v>12</v>
      </c>
      <c r="O4" t="s">
        <v>8</v>
      </c>
      <c r="P4" s="1" t="s">
        <v>9</v>
      </c>
    </row>
    <row r="5" spans="2:16" x14ac:dyDescent="0.2">
      <c r="B5" s="3">
        <v>1E-4</v>
      </c>
      <c r="C5" s="2">
        <v>0.01</v>
      </c>
      <c r="D5" s="4">
        <v>15.6</v>
      </c>
      <c r="E5" s="1">
        <f t="shared" ref="E5:E6" si="0">C5/(D5/100*0.25)</f>
        <v>0.25641025641025644</v>
      </c>
      <c r="F5" s="2">
        <f>E5^2/(2*9.81)</f>
        <v>3.3509795918640899E-3</v>
      </c>
      <c r="G5" s="1">
        <f>4*D5/100*E5</f>
        <v>0.16000000000000003</v>
      </c>
      <c r="H5" s="2">
        <f>8*9.81*D5/100*B5/E5^2</f>
        <v>1.8621420479999998E-2</v>
      </c>
      <c r="I5" s="1">
        <f>K5/(4*D5/100)</f>
        <v>0.80128205128205132</v>
      </c>
      <c r="J5" s="1">
        <f>L5/(4*D5/100)</f>
        <v>0.80409112486393919</v>
      </c>
      <c r="K5" s="5">
        <f>0.0005*1000</f>
        <v>0.5</v>
      </c>
      <c r="L5" s="1">
        <f>4*3.71*D5/100*10^(-1/(2*SQRT(H5)))*1000</f>
        <v>0.50175286191509805</v>
      </c>
      <c r="M5" s="1">
        <f t="shared" ref="M5:M6" si="1">K5/L5</f>
        <v>0.99650652333420142</v>
      </c>
      <c r="N5" s="1">
        <f>L5/(4*D5)*100</f>
        <v>0.80409112486393919</v>
      </c>
      <c r="O5">
        <f>(D5/100*E5)^(2/3)/9.81^(1/3)*100</f>
        <v>5.4636599090863678</v>
      </c>
      <c r="P5" s="1">
        <f>(O5/D5)^3</f>
        <v>4.2961276818770433E-2</v>
      </c>
    </row>
    <row r="6" spans="2:16" x14ac:dyDescent="0.2">
      <c r="B6" s="3">
        <v>1E-4</v>
      </c>
      <c r="C6" s="2">
        <v>1.4999999999999999E-2</v>
      </c>
      <c r="D6" s="4">
        <v>20.3</v>
      </c>
      <c r="E6" s="1">
        <f t="shared" si="0"/>
        <v>0.29556650246305416</v>
      </c>
      <c r="F6" s="2">
        <f t="shared" ref="F6" si="2">E6^2/(2*9.81)</f>
        <v>4.4525768286566049E-3</v>
      </c>
      <c r="G6" s="1">
        <f t="shared" ref="G6:G10" si="3">4*D6/100*E6</f>
        <v>0.24</v>
      </c>
      <c r="H6" s="2">
        <f t="shared" ref="H6" si="4">8*9.81*D6/100*B6/E6^2</f>
        <v>1.8236630860000009E-2</v>
      </c>
      <c r="I6" s="1">
        <f t="shared" ref="I6" si="5">K6/(4*D6/100)</f>
        <v>0.61576354679802947</v>
      </c>
      <c r="J6" s="1">
        <f t="shared" ref="J6:J10" si="6">L6/(4*D6/100)</f>
        <v>0.73595533581690986</v>
      </c>
      <c r="K6" s="5">
        <f t="shared" ref="K6:K10" si="7">0.0005*1000</f>
        <v>0.5</v>
      </c>
      <c r="L6" s="1">
        <f t="shared" ref="L6:L10" si="8">4*3.71*D6/100*10^(-1/(2*SQRT(H6)))*1000</f>
        <v>0.59759573268333088</v>
      </c>
      <c r="M6" s="1">
        <f t="shared" si="1"/>
        <v>0.83668602811953585</v>
      </c>
      <c r="N6" s="1">
        <f t="shared" ref="N6:N10" si="9">L6/(4*D6)*100</f>
        <v>0.73595533581690986</v>
      </c>
      <c r="O6">
        <f t="shared" ref="O6:O10" si="10">(D6/100*E6)^(2/3)/9.81^(1/3)*100</f>
        <v>7.1594198438111283</v>
      </c>
      <c r="P6" s="1">
        <f t="shared" ref="P6:P10" si="11">(O6/D6)^3</f>
        <v>4.3867752006469043E-2</v>
      </c>
    </row>
    <row r="7" spans="2:16" x14ac:dyDescent="0.2">
      <c r="B7" s="3">
        <v>1E-3</v>
      </c>
      <c r="C7" s="2">
        <v>0.01</v>
      </c>
      <c r="D7" s="4">
        <v>7.5</v>
      </c>
      <c r="E7" s="1">
        <f>C7/(D7/100*0.25)</f>
        <v>0.53333333333333333</v>
      </c>
      <c r="F7" s="2">
        <f>E7^2/(2*9.81)</f>
        <v>1.4497678106240797E-2</v>
      </c>
      <c r="G7" s="1">
        <f t="shared" si="3"/>
        <v>0.16</v>
      </c>
      <c r="H7" s="2">
        <f>8*9.81*D7/100*B7/E7^2</f>
        <v>2.0692968750000002E-2</v>
      </c>
      <c r="I7" s="1">
        <f>K7/(4*D7/100)</f>
        <v>1.6666666666666667</v>
      </c>
      <c r="J7" s="1">
        <f t="shared" si="6"/>
        <v>1.2403472859785716</v>
      </c>
      <c r="K7" s="5">
        <f t="shared" si="7"/>
        <v>0.5</v>
      </c>
      <c r="L7" s="1">
        <f t="shared" si="8"/>
        <v>0.37210418579357146</v>
      </c>
      <c r="M7" s="1">
        <f>K7/L7</f>
        <v>1.3437096896227338</v>
      </c>
      <c r="N7" s="1">
        <f t="shared" si="9"/>
        <v>1.2403472859785716</v>
      </c>
      <c r="O7">
        <f t="shared" si="10"/>
        <v>5.4636599090863678</v>
      </c>
      <c r="P7" s="1">
        <f t="shared" si="11"/>
        <v>0.38660474949975504</v>
      </c>
    </row>
    <row r="8" spans="2:16" x14ac:dyDescent="0.2">
      <c r="B8" s="3">
        <v>1E-3</v>
      </c>
      <c r="C8" s="2">
        <v>1.4999999999999999E-2</v>
      </c>
      <c r="D8" s="4">
        <v>10.1</v>
      </c>
      <c r="E8" s="1">
        <f t="shared" ref="E8" si="12">C8/(D8/100*0.25)</f>
        <v>0.59405940594059403</v>
      </c>
      <c r="F8" s="2">
        <f t="shared" ref="F8:F10" si="13">E8^2/(2*9.81)</f>
        <v>1.7987083475356342E-2</v>
      </c>
      <c r="G8" s="1">
        <f t="shared" si="3"/>
        <v>0.23999999999999996</v>
      </c>
      <c r="H8" s="2">
        <f t="shared" ref="H8" si="14">8*9.81*D8/100*B8/E8^2</f>
        <v>2.2460561800000008E-2</v>
      </c>
      <c r="I8" s="1">
        <f t="shared" ref="I8" si="15">K8/(4*D8/100)</f>
        <v>1.2376237623762376</v>
      </c>
      <c r="J8" s="1">
        <f t="shared" si="6"/>
        <v>1.7104696873284242</v>
      </c>
      <c r="K8" s="5">
        <f t="shared" si="7"/>
        <v>0.5</v>
      </c>
      <c r="L8" s="1">
        <f t="shared" si="8"/>
        <v>0.69102975368068331</v>
      </c>
      <c r="M8" s="1">
        <f t="shared" ref="M8" si="16">K8/L8</f>
        <v>0.72355784586237093</v>
      </c>
      <c r="N8" s="1">
        <f t="shared" si="9"/>
        <v>1.7104696873284242</v>
      </c>
      <c r="O8">
        <f t="shared" si="10"/>
        <v>7.1594198438111283</v>
      </c>
      <c r="P8" s="1">
        <f t="shared" si="11"/>
        <v>0.35617987079913571</v>
      </c>
    </row>
    <row r="9" spans="2:16" x14ac:dyDescent="0.2">
      <c r="B9" s="3">
        <v>0.01</v>
      </c>
      <c r="C9" s="2">
        <v>0.01</v>
      </c>
      <c r="D9" s="4">
        <v>3.8</v>
      </c>
      <c r="E9" s="1">
        <f>C9/(D9/100*0.25)</f>
        <v>1.0526315789473684</v>
      </c>
      <c r="F9" s="2">
        <f>E9^2/(2*9.81)</f>
        <v>5.6474680988645755E-2</v>
      </c>
      <c r="G9" s="1">
        <f t="shared" si="3"/>
        <v>0.15999999999999998</v>
      </c>
      <c r="H9" s="2">
        <f>8*9.81*D9/100*B9/E9^2</f>
        <v>2.6914716000000002E-2</v>
      </c>
      <c r="I9" s="1">
        <f>K9/(4*D9/100)</f>
        <v>3.2894736842105265</v>
      </c>
      <c r="J9" s="1">
        <f t="shared" si="6"/>
        <v>3.3239435466281715</v>
      </c>
      <c r="K9" s="5">
        <f t="shared" si="7"/>
        <v>0.5</v>
      </c>
      <c r="L9" s="1">
        <f t="shared" si="8"/>
        <v>0.50523941908748204</v>
      </c>
      <c r="M9" s="1">
        <f>K9/L9</f>
        <v>0.98962982916704123</v>
      </c>
      <c r="N9" s="1">
        <f t="shared" si="9"/>
        <v>3.323943546628171</v>
      </c>
      <c r="O9">
        <f t="shared" si="10"/>
        <v>5.463659909086366</v>
      </c>
      <c r="P9" s="1">
        <f t="shared" si="11"/>
        <v>2.9723516309813576</v>
      </c>
    </row>
    <row r="10" spans="2:16" x14ac:dyDescent="0.2">
      <c r="B10" s="3">
        <v>0.01</v>
      </c>
      <c r="C10" s="2">
        <v>1.4999999999999999E-2</v>
      </c>
      <c r="D10" s="4">
        <v>4.8</v>
      </c>
      <c r="E10" s="1">
        <f t="shared" ref="E10" si="17">C10/(D10/100*0.25)</f>
        <v>1.25</v>
      </c>
      <c r="F10" s="2">
        <f t="shared" si="13"/>
        <v>7.9638124362894996E-2</v>
      </c>
      <c r="G10" s="1">
        <f t="shared" si="3"/>
        <v>0.24</v>
      </c>
      <c r="H10" s="2">
        <f t="shared" ref="H10" si="18">8*9.81*D10/100*B10/E10^2</f>
        <v>2.4109056E-2</v>
      </c>
      <c r="I10" s="1">
        <f t="shared" ref="I10" si="19">K10/(4*D10/100)</f>
        <v>2.6041666666666665</v>
      </c>
      <c r="J10" s="1">
        <f t="shared" si="6"/>
        <v>2.2345791393919785</v>
      </c>
      <c r="K10" s="5">
        <f t="shared" si="7"/>
        <v>0.5</v>
      </c>
      <c r="L10" s="1">
        <f t="shared" si="8"/>
        <v>0.42903919476325986</v>
      </c>
      <c r="M10" s="1">
        <f t="shared" ref="M10" si="20">K10/L10</f>
        <v>1.1653946914474695</v>
      </c>
      <c r="N10" s="1">
        <f t="shared" si="9"/>
        <v>2.2345791393919785</v>
      </c>
      <c r="O10">
        <f t="shared" si="10"/>
        <v>7.1594198438111283</v>
      </c>
      <c r="P10" s="1">
        <f t="shared" si="11"/>
        <v>3.3182551817872925</v>
      </c>
    </row>
    <row r="12" spans="2:16" x14ac:dyDescent="0.2">
      <c r="L12" s="1">
        <f>AVERAGE(L5:L10)</f>
        <v>0.51612685798723756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THUAL</dc:creator>
  <cp:lastModifiedBy>Olivier THUAL C</cp:lastModifiedBy>
  <dcterms:created xsi:type="dcterms:W3CDTF">2019-08-18T17:56:05Z</dcterms:created>
  <dcterms:modified xsi:type="dcterms:W3CDTF">2019-08-18T22:03:32Z</dcterms:modified>
</cp:coreProperties>
</file>